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'List1'!$15:$16</definedName>
    <definedName name="_xlnm.Print_Area" localSheetId="0">'List1'!$A$1:$F$125</definedName>
  </definedNames>
  <calcPr fullCalcOnLoad="1"/>
</workbook>
</file>

<file path=xl/sharedStrings.xml><?xml version="1.0" encoding="utf-8"?>
<sst xmlns="http://schemas.openxmlformats.org/spreadsheetml/2006/main" count="129" uniqueCount="115">
  <si>
    <t>OSNOVNA ŠKOLA SELNICA</t>
  </si>
  <si>
    <t>PROGRAM: OSNOVNO OBRAZOVANJE</t>
  </si>
  <si>
    <t>RAČUN</t>
  </si>
  <si>
    <t>NAZIV RAČUNA</t>
  </si>
  <si>
    <t xml:space="preserve"> </t>
  </si>
  <si>
    <t>PRIHODI OD FINANCIJSKE IMOVINE</t>
  </si>
  <si>
    <t xml:space="preserve">PRIHODI POSLOVANJA </t>
  </si>
  <si>
    <t>PRIHODI PO POSEBNIM PROPISIMA</t>
  </si>
  <si>
    <t>RASHODI ZA ZAPOSLENE</t>
  </si>
  <si>
    <t>OSTALI RASHODI ZA ZAPOSLENE</t>
  </si>
  <si>
    <t>NAKNADE TROŠKOVA ZAPOSLENIMA</t>
  </si>
  <si>
    <t>RASHODI ZA MATERIJAL I ENERGIJU</t>
  </si>
  <si>
    <t>RASHODI ZA USLUGE</t>
  </si>
  <si>
    <t>OSTALI NESPOMENUTI RASH.POSLOV.</t>
  </si>
  <si>
    <t>POSTROJENJA I OPREMA</t>
  </si>
  <si>
    <t>KNJIGE ZA KNJIŽNICU</t>
  </si>
  <si>
    <t>OSTALI FINANCIJSKI RASHODI</t>
  </si>
  <si>
    <t>RASHODI POSLOVANJA</t>
  </si>
  <si>
    <t>MATERIJALNI RASHODI</t>
  </si>
  <si>
    <t>FINANCIJSKI RASHODI</t>
  </si>
  <si>
    <t>RASHODI ZA NABAVU DUG.IMOVINE</t>
  </si>
  <si>
    <t>RASHODI ZA NABAVU NEF.IMOVINE</t>
  </si>
  <si>
    <t>UKUPNI PRIHODI I PRIMICI</t>
  </si>
  <si>
    <t>UKUPNI RASHODI I IZDACI</t>
  </si>
  <si>
    <t>UREDSKI MATERIJAL I OSTALI MAT.R.</t>
  </si>
  <si>
    <t>MATERIJAL I SIROVINE</t>
  </si>
  <si>
    <t>ENERGIJA</t>
  </si>
  <si>
    <t>MATERIJAL I DIJELOVI ZA TEK. I INV.OD.</t>
  </si>
  <si>
    <t>SITNI INVENTAR I AUTOGUME</t>
  </si>
  <si>
    <t>USLUGE TELEFONA,POŠTE I PRIJEV.</t>
  </si>
  <si>
    <t>USLUGE TEKUĆEG I INV.ODRŽAVANJA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</si>
  <si>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</si>
  <si>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</si>
  <si>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</si>
  <si>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</si>
  <si>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</si>
  <si>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BANKARSKE USLUGE I USL.PL.PROM.</t>
  </si>
  <si>
    <t>ZATEZNE KAMATE</t>
  </si>
  <si>
    <t>UREDSKA OPREMA I NAMJEŠTAJ</t>
  </si>
  <si>
    <t>SPORTSKA I GLAZBENA OPREMA</t>
  </si>
  <si>
    <t>SLUŽBENA,RADN.ZAŠT.ODJ.I OBUĆA</t>
  </si>
  <si>
    <t>NAKN.TROŠK.OS.IZVAN RAD.ODNOSA</t>
  </si>
  <si>
    <t>PRIHODI OD PRODAJE ROBA I USL.</t>
  </si>
  <si>
    <t>UREĐAJI,STROJEVI I OPR.ZA OSN.N.</t>
  </si>
  <si>
    <t>PRIHODI OD IMOVINE</t>
  </si>
  <si>
    <t>PRIHODI IZ PRORAČUNA</t>
  </si>
  <si>
    <t xml:space="preserve">REBALANS </t>
  </si>
  <si>
    <t>INDEKS</t>
  </si>
  <si>
    <t xml:space="preserve">  </t>
  </si>
  <si>
    <t>TROŠKOVI NAJMA OPREME</t>
  </si>
  <si>
    <t>PRENESENI VIŠAK PRIHODA IZ PRET.G.</t>
  </si>
  <si>
    <t>REPUBLIKA HRVATSKA</t>
  </si>
  <si>
    <t>MEĐIMURSKA ŽUPANIJA</t>
  </si>
  <si>
    <t>REKAPITULACIJA</t>
  </si>
  <si>
    <t>VIŠAK/MANJAK PRIHODA</t>
  </si>
  <si>
    <t>PRIHODI IZ ŽUP.PROR.ZA FINAN.R.DJ.</t>
  </si>
  <si>
    <t>IZVORNI PLAN ZA</t>
  </si>
  <si>
    <t>POMOĆI IZ PRORAČUNA</t>
  </si>
  <si>
    <t>TEKUĆE POMOĆI IZ PRORAČUNA</t>
  </si>
  <si>
    <t>TEKUĆE DONACIJE</t>
  </si>
  <si>
    <t>Tekuće donacije od fizičkih osoba</t>
  </si>
  <si>
    <t>NAKNADE TROŠK.OSOB.IZVAN R.O.STR.OSP.</t>
  </si>
  <si>
    <t>PRIHODI IZ NENADLEŽNIH PR.ZA FINAN.RED.DJ.</t>
  </si>
  <si>
    <t>POMOĆI TEMELJEM PRIJ. EU SREDSTAVA</t>
  </si>
  <si>
    <t>POMOĆI OD IZVAN.PROR.KORISNIKA HZZ-A</t>
  </si>
  <si>
    <t>TEKUĆE POMOĆI OD IZVAN.PROR.KOR. EN.OB.</t>
  </si>
  <si>
    <t>POMOĆI OD IZVANPRORAČ.KORISNIKA</t>
  </si>
  <si>
    <t>PRIHODI PO POSEBNIM PROPISIMA ZA EKSK.UČ.</t>
  </si>
  <si>
    <t>PRIHODI PO POS.PROP. ZA ŠK.KUH.</t>
  </si>
  <si>
    <t>PRIHODI PO POS.PROP. ŠUK,KPK,OSIG.</t>
  </si>
  <si>
    <t>PRIHODI ZA ENERG.FIN.IZ ŽUP.RIZNICE</t>
  </si>
  <si>
    <t>BOD ZA REDOVAN RAD</t>
  </si>
  <si>
    <t>DOPRINOSI NA PLAĆE OBV.ZO</t>
  </si>
  <si>
    <t>DOPRINOSI NA PLAĆU ZA ZAPOŠLJAVANJE</t>
  </si>
  <si>
    <t>DNEVNICE I OSTALI TROŠK.SL.PUT.</t>
  </si>
  <si>
    <t>NAKNADE ZA RPIJEVOZ NA POSAO</t>
  </si>
  <si>
    <t>IZDAVI ZA STRUČNO OSPOSOBLJ.</t>
  </si>
  <si>
    <t>NAKNADA ZA KORIŠTENJE PRIV.AUTOM.</t>
  </si>
  <si>
    <t>IZDACI ZA OSIGURANJE UČENIKA</t>
  </si>
  <si>
    <t>TUZEMNE ČLANARINE</t>
  </si>
  <si>
    <t>TROŠAK NOVČ.NAKNADE ZBOG NEZ.INV.</t>
  </si>
  <si>
    <t>OPREMA ZA ODRŽAVANJE I ZAŠTITU</t>
  </si>
  <si>
    <t>PRIHODI ZA BOD</t>
  </si>
  <si>
    <t>PRIHODI ZA PRIJEVOZ DJELATNIKA NA POSAO</t>
  </si>
  <si>
    <t>RASHODI ZA DODATNA ULAGANJA NA NEF.IMOV.</t>
  </si>
  <si>
    <t>DODATNA ULAGANJA NA GRAĐEVINSKIM OBJEK.</t>
  </si>
  <si>
    <t>DODATNA ULAGANJA NA GRAĐ.OBJ.OŠ SELNICA</t>
  </si>
  <si>
    <t>Osnova za obavljenu izmjenu i dopunu financijskog plana su:</t>
  </si>
  <si>
    <t>Umanjenje/</t>
  </si>
  <si>
    <t>povećanje</t>
  </si>
  <si>
    <t>PRIHODI OD PRODAJE ROBA I USL.I PRIMLJ.DON.</t>
  </si>
  <si>
    <t>TEKUĆE POMOĆI PRORAČUNU IZ DRUG.PROR.</t>
  </si>
  <si>
    <t>REBALANS PLANA IZRADILA:</t>
  </si>
  <si>
    <t>RAVNATELJICA:</t>
  </si>
  <si>
    <t>Anica Rašperger</t>
  </si>
  <si>
    <t xml:space="preserve">           PREDSJEDNICA ŠKOLSKOG ODBORA:</t>
  </si>
  <si>
    <t>Računovođa:  Katarina Kovačić</t>
  </si>
  <si>
    <t>TEKUĆE POMOĆI TEM.PRIJ.EU SRED.</t>
  </si>
  <si>
    <t>PRIHODI OD A.POL.ŠK.SHEMA</t>
  </si>
  <si>
    <t>PRIHODI ZA NAKNADE PO KOL.UGOVORU</t>
  </si>
  <si>
    <t>TEKUĆE POMOĆI TEM.PR.EU SRED.ASIST.</t>
  </si>
  <si>
    <t>PRIHODI ZA TEKUĆE I INVESTIC.ODRŽAVANJE</t>
  </si>
  <si>
    <t>Mirjana  Dežđek-Ciglar</t>
  </si>
  <si>
    <t>GODINU NA TREĆOJ RAZINI RAČUNSKOG PLANA PREMA ODREDBAMA ZAKONA O PRORAČUNU</t>
  </si>
  <si>
    <t>KAPITALNE POMOĆI IZ DRŽ.PROR.</t>
  </si>
  <si>
    <t>Selnica, 15.07.2020.</t>
  </si>
  <si>
    <t>NA TEMELJU ČLANKA 38. STATUTA OŠ SELNICA ŠKOLSKI ODBOR  DANA 15.07.2020.  DONOSI PRVI (1)  REBALANS FINANCIJSKOG PLANA ZA 2020.</t>
  </si>
  <si>
    <t>2020.DONEŠEN 30.12.2019.</t>
  </si>
  <si>
    <t>ZA 2020.G.</t>
  </si>
  <si>
    <t xml:space="preserve">Zbog neplaniranih prihoda i rashoda za nabavu školskih udžbenika za školsku 2020/2021. godinu prema procjeni dolazi do </t>
  </si>
  <si>
    <t xml:space="preserve">povećanja prihoda na kontu 6362-Kapitalne pomoći i na kontu rashoda 42411-Knjige </t>
  </si>
  <si>
    <t xml:space="preserve">Knjige </t>
  </si>
  <si>
    <t>ZDRAVSTVENE USLUGE</t>
  </si>
  <si>
    <t>URBROJ: 2109-42-20-2</t>
  </si>
  <si>
    <t>KLASA: 400-02/20-01/01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</si>
</sst>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10"/>
      <color theme="0" tint="-0.14999000728130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67" fontId="0" fillId="33" borderId="10" xfId="0" applyNumberFormat="1" applyFill="1" applyBorder="1" applyAlignment="1">
      <alignment/>
    </xf>
    <xf numFmtId="0" fontId="1" fillId="34" borderId="10" xfId="0" applyFont="1" applyFill="1" applyBorder="1" applyAlignment="1">
      <alignment/>
    </xf>
    <xf numFmtId="167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3" fontId="0" fillId="34" borderId="0" xfId="0" applyNumberForma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7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67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167" fontId="1" fillId="37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ont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46.140625" style="0" customWidth="1"/>
    <col min="3" max="3" width="24.7109375" style="0" customWidth="1"/>
    <col min="4" max="4" width="15.140625" style="0" customWidth="1"/>
    <col min="5" max="5" width="15.421875" style="0" customWidth="1"/>
    <col min="6" max="6" width="15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0</v>
      </c>
    </row>
    <row r="4" spans="1:3" ht="12.75">
      <c r="A4" t="s">
        <v>114</v>
      </c>
      <c r="C4" t="s">
        <v>4</v>
      </c>
    </row>
    <row r="5" spans="1:3" ht="12.75">
      <c r="A5" t="s">
        <v>113</v>
      </c>
      <c r="C5" s="55"/>
    </row>
    <row r="6" ht="12.75">
      <c r="A6" s="53" t="s">
        <v>105</v>
      </c>
    </row>
    <row r="7" spans="2:6" ht="15.75">
      <c r="B7" t="s">
        <v>48</v>
      </c>
      <c r="C7" s="11" t="s">
        <v>4</v>
      </c>
      <c r="D7" s="11"/>
      <c r="E7" s="11" t="s">
        <v>4</v>
      </c>
      <c r="F7" s="11"/>
    </row>
    <row r="9" ht="12.75">
      <c r="A9" t="s">
        <v>1</v>
      </c>
    </row>
    <row r="11" ht="12.75">
      <c r="A11" s="53" t="s">
        <v>106</v>
      </c>
    </row>
    <row r="12" ht="12.75">
      <c r="A12" s="53" t="s">
        <v>103</v>
      </c>
    </row>
    <row r="13" ht="12.75">
      <c r="A13" s="53"/>
    </row>
    <row r="14" ht="12.75">
      <c r="A14" t="s">
        <v>4</v>
      </c>
    </row>
    <row r="15" spans="1:6" ht="12.75">
      <c r="A15" s="1" t="s">
        <v>2</v>
      </c>
      <c r="B15" s="1" t="s">
        <v>3</v>
      </c>
      <c r="C15" s="1" t="s">
        <v>56</v>
      </c>
      <c r="D15" s="56" t="s">
        <v>88</v>
      </c>
      <c r="E15" s="1" t="s">
        <v>46</v>
      </c>
      <c r="F15" s="1" t="s">
        <v>47</v>
      </c>
    </row>
    <row r="16" spans="1:6" ht="12.75">
      <c r="A16" s="1"/>
      <c r="B16" s="1"/>
      <c r="C16" s="1" t="s">
        <v>107</v>
      </c>
      <c r="D16" s="56" t="s">
        <v>89</v>
      </c>
      <c r="E16" s="1" t="s">
        <v>108</v>
      </c>
      <c r="F16" s="1" t="s">
        <v>4</v>
      </c>
    </row>
    <row r="17" spans="1:6" ht="12.75">
      <c r="A17" s="2">
        <v>6</v>
      </c>
      <c r="B17" s="3" t="s">
        <v>6</v>
      </c>
      <c r="C17" s="29">
        <f>SUM(C18+C24+C30+C33+C36+C41+C46+C21+C50)</f>
        <v>5844705</v>
      </c>
      <c r="D17" s="29">
        <f>SUM(D18+D24+D30+D33+D36+D41+D46+D21+D50)</f>
        <v>110000</v>
      </c>
      <c r="E17" s="29">
        <f>C17+D17</f>
        <v>5954705</v>
      </c>
      <c r="F17" s="30">
        <f aca="true" t="shared" si="0" ref="F17:F22">E17*100/C17</f>
        <v>101.88204537269203</v>
      </c>
    </row>
    <row r="18" spans="1:6" ht="12.75">
      <c r="A18" s="2">
        <v>63</v>
      </c>
      <c r="B18" s="3" t="s">
        <v>57</v>
      </c>
      <c r="C18" s="29">
        <f>SUM(C19)</f>
        <v>0</v>
      </c>
      <c r="D18" s="29">
        <f>SUM(D19)</f>
        <v>0</v>
      </c>
      <c r="E18" s="29">
        <f aca="true" t="shared" si="1" ref="E18:E106">C18+D18</f>
        <v>0</v>
      </c>
      <c r="F18" s="30"/>
    </row>
    <row r="19" spans="1:6" ht="12.75">
      <c r="A19" s="37">
        <v>633</v>
      </c>
      <c r="B19" s="38" t="s">
        <v>58</v>
      </c>
      <c r="C19" s="39">
        <f>SUM(C20)</f>
        <v>0</v>
      </c>
      <c r="D19" s="39">
        <f>SUM(D20)</f>
        <v>0</v>
      </c>
      <c r="E19" s="57">
        <f t="shared" si="1"/>
        <v>0</v>
      </c>
      <c r="F19" s="41"/>
    </row>
    <row r="20" spans="1:6" ht="12.75">
      <c r="A20" s="27">
        <v>6331</v>
      </c>
      <c r="B20" s="28" t="s">
        <v>91</v>
      </c>
      <c r="C20" s="6"/>
      <c r="D20" s="6"/>
      <c r="E20" s="47">
        <f t="shared" si="1"/>
        <v>0</v>
      </c>
      <c r="F20" s="32"/>
    </row>
    <row r="21" spans="1:6" ht="12.75">
      <c r="A21" s="37">
        <v>634</v>
      </c>
      <c r="B21" s="38" t="s">
        <v>66</v>
      </c>
      <c r="C21" s="39">
        <f>SUM(C22:C23)</f>
        <v>10967</v>
      </c>
      <c r="D21" s="39">
        <f>SUM(D22:D23)</f>
        <v>0</v>
      </c>
      <c r="E21" s="40">
        <f t="shared" si="1"/>
        <v>10967</v>
      </c>
      <c r="F21" s="41">
        <f t="shared" si="0"/>
        <v>100</v>
      </c>
    </row>
    <row r="22" spans="1:6" ht="12.75">
      <c r="A22" s="27">
        <v>6341</v>
      </c>
      <c r="B22" s="28" t="s">
        <v>64</v>
      </c>
      <c r="C22" s="6">
        <v>10967</v>
      </c>
      <c r="D22" s="6"/>
      <c r="E22" s="47">
        <f t="shared" si="1"/>
        <v>10967</v>
      </c>
      <c r="F22" s="32">
        <f t="shared" si="0"/>
        <v>100</v>
      </c>
    </row>
    <row r="23" spans="1:6" ht="12.75">
      <c r="A23" s="27">
        <v>6341</v>
      </c>
      <c r="B23" s="28" t="s">
        <v>65</v>
      </c>
      <c r="C23" s="6">
        <v>0</v>
      </c>
      <c r="D23" s="6"/>
      <c r="E23" s="36">
        <f t="shared" si="1"/>
        <v>0</v>
      </c>
      <c r="F23" s="32"/>
    </row>
    <row r="24" spans="1:6" ht="12.75">
      <c r="A24" s="33">
        <v>636</v>
      </c>
      <c r="B24" s="34" t="s">
        <v>62</v>
      </c>
      <c r="C24" s="35">
        <f>SUM(C25:C29)</f>
        <v>4883361</v>
      </c>
      <c r="D24" s="35">
        <f>SUM(D25:D29)</f>
        <v>110000</v>
      </c>
      <c r="E24" s="29">
        <f t="shared" si="1"/>
        <v>4993361</v>
      </c>
      <c r="F24" s="41">
        <f aca="true" t="shared" si="2" ref="F24:F30">E24*100/C24</f>
        <v>102.25254696509228</v>
      </c>
    </row>
    <row r="25" spans="1:6" ht="12.75">
      <c r="A25" s="45">
        <v>6361</v>
      </c>
      <c r="B25" s="46" t="s">
        <v>82</v>
      </c>
      <c r="C25" s="47">
        <v>4453851</v>
      </c>
      <c r="D25" s="47"/>
      <c r="E25" s="47">
        <f t="shared" si="1"/>
        <v>4453851</v>
      </c>
      <c r="F25" s="32">
        <f t="shared" si="2"/>
        <v>100</v>
      </c>
    </row>
    <row r="26" spans="1:6" ht="12.75">
      <c r="A26" s="45">
        <v>6361</v>
      </c>
      <c r="B26" s="46" t="s">
        <v>99</v>
      </c>
      <c r="C26" s="47">
        <v>181280</v>
      </c>
      <c r="D26" s="47"/>
      <c r="E26" s="47">
        <f t="shared" si="1"/>
        <v>181280</v>
      </c>
      <c r="F26" s="32">
        <f t="shared" si="2"/>
        <v>100</v>
      </c>
    </row>
    <row r="27" spans="1:6" ht="12.75">
      <c r="A27" s="45">
        <v>6361</v>
      </c>
      <c r="B27" s="46" t="s">
        <v>83</v>
      </c>
      <c r="C27" s="47">
        <v>248230</v>
      </c>
      <c r="D27" s="47"/>
      <c r="E27" s="47">
        <f t="shared" si="1"/>
        <v>248230</v>
      </c>
      <c r="F27" s="32">
        <f t="shared" si="2"/>
        <v>100</v>
      </c>
    </row>
    <row r="28" spans="1:6" ht="12.75">
      <c r="A28" s="45">
        <v>6361</v>
      </c>
      <c r="B28" s="46" t="s">
        <v>98</v>
      </c>
      <c r="C28" s="47"/>
      <c r="D28" s="47"/>
      <c r="E28" s="47">
        <f t="shared" si="1"/>
        <v>0</v>
      </c>
      <c r="F28" s="32">
        <v>0</v>
      </c>
    </row>
    <row r="29" spans="1:6" ht="12.75">
      <c r="A29" s="45">
        <v>6362</v>
      </c>
      <c r="B29" s="46" t="s">
        <v>104</v>
      </c>
      <c r="C29" s="47"/>
      <c r="D29" s="47">
        <v>110000</v>
      </c>
      <c r="E29" s="47">
        <f t="shared" si="1"/>
        <v>110000</v>
      </c>
      <c r="F29" s="32">
        <v>0</v>
      </c>
    </row>
    <row r="30" spans="1:6" ht="12.75">
      <c r="A30" s="33">
        <v>638</v>
      </c>
      <c r="B30" s="34" t="s">
        <v>63</v>
      </c>
      <c r="C30" s="35">
        <f>SUM(C31:C32)</f>
        <v>169566</v>
      </c>
      <c r="D30" s="35">
        <f>SUM(D31:D32)</f>
        <v>0</v>
      </c>
      <c r="E30" s="57">
        <f t="shared" si="1"/>
        <v>169566</v>
      </c>
      <c r="F30" s="41">
        <f t="shared" si="2"/>
        <v>100</v>
      </c>
    </row>
    <row r="31" spans="1:6" ht="12.75">
      <c r="A31" s="48">
        <v>6381</v>
      </c>
      <c r="B31" s="49" t="s">
        <v>97</v>
      </c>
      <c r="C31" s="50">
        <v>29827</v>
      </c>
      <c r="D31" s="50"/>
      <c r="E31" s="47"/>
      <c r="F31" s="32"/>
    </row>
    <row r="32" spans="1:6" ht="12.75">
      <c r="A32" s="48">
        <v>6381</v>
      </c>
      <c r="B32" s="49" t="s">
        <v>100</v>
      </c>
      <c r="C32" s="50">
        <v>139739</v>
      </c>
      <c r="D32" s="50"/>
      <c r="E32" s="47"/>
      <c r="F32" s="32"/>
    </row>
    <row r="33" spans="1:6" ht="12.75">
      <c r="A33" s="2">
        <v>64</v>
      </c>
      <c r="B33" s="3" t="s">
        <v>44</v>
      </c>
      <c r="C33" s="5">
        <f>SUM(C34)</f>
        <v>315</v>
      </c>
      <c r="D33" s="5">
        <f>SUM(D34)</f>
        <v>0</v>
      </c>
      <c r="E33" s="29">
        <f t="shared" si="1"/>
        <v>315</v>
      </c>
      <c r="F33" s="22">
        <f>E33*100/C33</f>
        <v>100</v>
      </c>
    </row>
    <row r="34" spans="1:6" ht="12.75">
      <c r="A34" s="2">
        <v>641</v>
      </c>
      <c r="B34" s="3" t="s">
        <v>5</v>
      </c>
      <c r="C34" s="5">
        <f>SUM(C35)</f>
        <v>315</v>
      </c>
      <c r="D34" s="5">
        <f>SUM(D35)</f>
        <v>0</v>
      </c>
      <c r="E34" s="29">
        <f t="shared" si="1"/>
        <v>315</v>
      </c>
      <c r="F34" s="22">
        <f>E34*100/C34</f>
        <v>100</v>
      </c>
    </row>
    <row r="35" spans="1:6" ht="12.75">
      <c r="A35" s="19">
        <v>6413</v>
      </c>
      <c r="B35" s="10" t="s">
        <v>5</v>
      </c>
      <c r="C35" s="6">
        <v>315</v>
      </c>
      <c r="D35" s="6"/>
      <c r="E35" s="47">
        <f t="shared" si="1"/>
        <v>315</v>
      </c>
      <c r="F35" s="24">
        <f aca="true" t="shared" si="3" ref="F35:F105">E35*100/C35</f>
        <v>100</v>
      </c>
    </row>
    <row r="36" spans="1:6" ht="12.75">
      <c r="A36" s="2">
        <v>65</v>
      </c>
      <c r="B36" s="3" t="s">
        <v>7</v>
      </c>
      <c r="C36" s="29">
        <f>SUM(C37)</f>
        <v>339900</v>
      </c>
      <c r="D36" s="29">
        <f>SUM(D37)</f>
        <v>0</v>
      </c>
      <c r="E36" s="29">
        <f t="shared" si="1"/>
        <v>339900</v>
      </c>
      <c r="F36" s="30">
        <f t="shared" si="3"/>
        <v>100</v>
      </c>
    </row>
    <row r="37" spans="1:6" ht="12.75">
      <c r="A37" s="2">
        <v>652</v>
      </c>
      <c r="B37" s="3" t="s">
        <v>7</v>
      </c>
      <c r="C37" s="29">
        <f>SUM(C38:C40)</f>
        <v>339900</v>
      </c>
      <c r="D37" s="29">
        <f>SUM(D38:D40)</f>
        <v>0</v>
      </c>
      <c r="E37" s="29">
        <f t="shared" si="1"/>
        <v>339900</v>
      </c>
      <c r="F37" s="30">
        <f t="shared" si="3"/>
        <v>100</v>
      </c>
    </row>
    <row r="38" spans="1:6" ht="12.75">
      <c r="A38" s="19">
        <v>6526</v>
      </c>
      <c r="B38" s="10" t="s">
        <v>67</v>
      </c>
      <c r="C38" s="6">
        <v>52347</v>
      </c>
      <c r="D38" s="6"/>
      <c r="E38" s="36">
        <f t="shared" si="1"/>
        <v>52347</v>
      </c>
      <c r="F38" s="24">
        <f t="shared" si="3"/>
        <v>100</v>
      </c>
    </row>
    <row r="39" spans="1:6" ht="12.75">
      <c r="A39" s="19">
        <v>6526</v>
      </c>
      <c r="B39" s="10" t="s">
        <v>68</v>
      </c>
      <c r="C39" s="6">
        <v>223000</v>
      </c>
      <c r="D39" s="6"/>
      <c r="E39" s="36">
        <f t="shared" si="1"/>
        <v>223000</v>
      </c>
      <c r="F39" s="24">
        <f t="shared" si="3"/>
        <v>100</v>
      </c>
    </row>
    <row r="40" spans="1:6" ht="12.75">
      <c r="A40" s="19">
        <v>6526</v>
      </c>
      <c r="B40" s="10" t="s">
        <v>69</v>
      </c>
      <c r="C40" s="6">
        <v>64553</v>
      </c>
      <c r="D40" s="6"/>
      <c r="E40" s="36">
        <f t="shared" si="1"/>
        <v>64553</v>
      </c>
      <c r="F40" s="24">
        <f t="shared" si="3"/>
        <v>100</v>
      </c>
    </row>
    <row r="41" spans="1:6" ht="12.75">
      <c r="A41" s="2">
        <v>66</v>
      </c>
      <c r="B41" s="3" t="s">
        <v>90</v>
      </c>
      <c r="C41" s="29">
        <f>SUM(C42+C44)</f>
        <v>47277</v>
      </c>
      <c r="D41" s="29">
        <f>SUM(D42+D44)</f>
        <v>0</v>
      </c>
      <c r="E41" s="29">
        <f t="shared" si="1"/>
        <v>47277</v>
      </c>
      <c r="F41" s="30">
        <f t="shared" si="3"/>
        <v>100</v>
      </c>
    </row>
    <row r="42" spans="1:6" ht="12.75">
      <c r="A42" s="2">
        <v>661</v>
      </c>
      <c r="B42" s="3" t="s">
        <v>42</v>
      </c>
      <c r="C42" s="29">
        <f>SUM(C43)</f>
        <v>47277</v>
      </c>
      <c r="D42" s="29">
        <f>SUM(D43)</f>
        <v>0</v>
      </c>
      <c r="E42" s="29">
        <f t="shared" si="1"/>
        <v>47277</v>
      </c>
      <c r="F42" s="30">
        <f t="shared" si="3"/>
        <v>100</v>
      </c>
    </row>
    <row r="43" spans="1:6" ht="12.75">
      <c r="A43" s="19">
        <v>6615</v>
      </c>
      <c r="B43" s="10" t="s">
        <v>42</v>
      </c>
      <c r="C43" s="16">
        <v>47277</v>
      </c>
      <c r="D43" s="16"/>
      <c r="E43" s="47">
        <f t="shared" si="1"/>
        <v>47277</v>
      </c>
      <c r="F43" s="24">
        <f t="shared" si="3"/>
        <v>100</v>
      </c>
    </row>
    <row r="44" spans="1:8" ht="12.75">
      <c r="A44" s="31">
        <v>663</v>
      </c>
      <c r="B44" s="18" t="s">
        <v>59</v>
      </c>
      <c r="C44" s="29">
        <f>SUM(C45)</f>
        <v>0</v>
      </c>
      <c r="D44" s="29">
        <f>SUM(D45)</f>
        <v>0</v>
      </c>
      <c r="E44" s="29">
        <f t="shared" si="1"/>
        <v>0</v>
      </c>
      <c r="F44" s="30">
        <v>0</v>
      </c>
      <c r="H44" s="43"/>
    </row>
    <row r="45" spans="1:6" ht="12.75">
      <c r="A45" s="19">
        <v>6631</v>
      </c>
      <c r="B45" s="10" t="s">
        <v>60</v>
      </c>
      <c r="C45" s="16">
        <v>0</v>
      </c>
      <c r="D45" s="16"/>
      <c r="E45" s="36">
        <f t="shared" si="1"/>
        <v>0</v>
      </c>
      <c r="F45" s="24">
        <v>0</v>
      </c>
    </row>
    <row r="46" spans="1:11" ht="12.75">
      <c r="A46" s="2">
        <v>67</v>
      </c>
      <c r="B46" s="3" t="s">
        <v>45</v>
      </c>
      <c r="C46" s="29">
        <f>SUM(C47:C49)</f>
        <v>368319</v>
      </c>
      <c r="D46" s="29">
        <f>SUM(D47:D49)</f>
        <v>0</v>
      </c>
      <c r="E46" s="29">
        <f t="shared" si="1"/>
        <v>368319</v>
      </c>
      <c r="F46" s="30">
        <f t="shared" si="3"/>
        <v>100</v>
      </c>
      <c r="K46" s="42"/>
    </row>
    <row r="47" spans="1:6" ht="12.75">
      <c r="A47" s="19">
        <v>6711</v>
      </c>
      <c r="B47" s="10" t="s">
        <v>55</v>
      </c>
      <c r="C47" s="16">
        <v>175643</v>
      </c>
      <c r="D47" s="16"/>
      <c r="E47" s="47">
        <f t="shared" si="1"/>
        <v>175643</v>
      </c>
      <c r="F47" s="32">
        <f t="shared" si="3"/>
        <v>100</v>
      </c>
    </row>
    <row r="48" spans="1:6" ht="12.75">
      <c r="A48" s="19">
        <v>6711</v>
      </c>
      <c r="B48" s="10" t="s">
        <v>101</v>
      </c>
      <c r="C48" s="16">
        <v>20676</v>
      </c>
      <c r="D48" s="16">
        <v>0</v>
      </c>
      <c r="E48" s="47">
        <f t="shared" si="1"/>
        <v>20676</v>
      </c>
      <c r="F48" s="32">
        <f t="shared" si="3"/>
        <v>100</v>
      </c>
    </row>
    <row r="49" spans="1:6" ht="12.75">
      <c r="A49" s="19">
        <v>6711</v>
      </c>
      <c r="B49" s="10" t="s">
        <v>70</v>
      </c>
      <c r="C49" s="16">
        <v>172000</v>
      </c>
      <c r="D49" s="16"/>
      <c r="E49" s="47">
        <f t="shared" si="1"/>
        <v>172000</v>
      </c>
      <c r="F49" s="32">
        <f t="shared" si="3"/>
        <v>100</v>
      </c>
    </row>
    <row r="50" spans="1:6" ht="12.75">
      <c r="A50" s="20">
        <v>922</v>
      </c>
      <c r="B50" s="21" t="s">
        <v>50</v>
      </c>
      <c r="C50" s="29">
        <v>25000</v>
      </c>
      <c r="D50" s="29"/>
      <c r="E50" s="29">
        <f t="shared" si="1"/>
        <v>25000</v>
      </c>
      <c r="F50" s="30" t="s">
        <v>4</v>
      </c>
    </row>
    <row r="51" spans="1:6" ht="12.75">
      <c r="A51" s="2">
        <v>3</v>
      </c>
      <c r="B51" s="3" t="s">
        <v>17</v>
      </c>
      <c r="C51" s="29">
        <f>SUM(C52+C57+C87)</f>
        <v>5820480</v>
      </c>
      <c r="D51" s="29">
        <f>SUM(D52+D57+D87)</f>
        <v>0</v>
      </c>
      <c r="E51" s="29">
        <f t="shared" si="1"/>
        <v>5820480</v>
      </c>
      <c r="F51" s="30">
        <f t="shared" si="3"/>
        <v>100</v>
      </c>
    </row>
    <row r="52" spans="1:6" ht="12.75">
      <c r="A52" s="2">
        <v>31</v>
      </c>
      <c r="B52" s="3" t="s">
        <v>8</v>
      </c>
      <c r="C52" s="29">
        <f>SUM(C53:C56)</f>
        <v>4762811</v>
      </c>
      <c r="D52" s="29">
        <f>SUM(D53:D56)</f>
        <v>0</v>
      </c>
      <c r="E52" s="29">
        <f t="shared" si="1"/>
        <v>4762811</v>
      </c>
      <c r="F52" s="30">
        <f t="shared" si="3"/>
        <v>100</v>
      </c>
    </row>
    <row r="53" spans="1:6" ht="12.75">
      <c r="A53" s="19">
        <v>3111</v>
      </c>
      <c r="B53" s="10" t="s">
        <v>71</v>
      </c>
      <c r="C53" s="6">
        <v>3938209</v>
      </c>
      <c r="D53" s="6"/>
      <c r="E53" s="47">
        <f t="shared" si="1"/>
        <v>3938209</v>
      </c>
      <c r="F53" s="24">
        <f t="shared" si="3"/>
        <v>100</v>
      </c>
    </row>
    <row r="54" spans="1:15" ht="12.75">
      <c r="A54" s="19">
        <v>3121</v>
      </c>
      <c r="B54" s="10" t="s">
        <v>9</v>
      </c>
      <c r="C54" s="6">
        <v>173876</v>
      </c>
      <c r="D54" s="6"/>
      <c r="E54" s="47">
        <f t="shared" si="1"/>
        <v>173876</v>
      </c>
      <c r="F54" s="24">
        <f t="shared" si="3"/>
        <v>100</v>
      </c>
      <c r="N54" s="7"/>
      <c r="O54" s="7"/>
    </row>
    <row r="55" spans="1:6" ht="12.75">
      <c r="A55" s="19">
        <v>3132</v>
      </c>
      <c r="B55" s="10" t="s">
        <v>72</v>
      </c>
      <c r="C55" s="6">
        <v>650726</v>
      </c>
      <c r="D55" s="6"/>
      <c r="E55" s="47">
        <f t="shared" si="1"/>
        <v>650726</v>
      </c>
      <c r="F55" s="24">
        <f t="shared" si="3"/>
        <v>100</v>
      </c>
    </row>
    <row r="56" spans="1:6" ht="12.75">
      <c r="A56" s="19">
        <v>3133</v>
      </c>
      <c r="B56" s="10" t="s">
        <v>73</v>
      </c>
      <c r="C56" s="6"/>
      <c r="D56" s="6"/>
      <c r="E56" s="47">
        <f t="shared" si="1"/>
        <v>0</v>
      </c>
      <c r="F56" s="24"/>
    </row>
    <row r="57" spans="1:6" ht="12.75">
      <c r="A57" s="2">
        <v>32</v>
      </c>
      <c r="B57" s="4" t="s">
        <v>18</v>
      </c>
      <c r="C57" s="29">
        <f>SUM(C58+C63+C70+C80+C82)</f>
        <v>1054579</v>
      </c>
      <c r="D57" s="29">
        <f>SUM(D58+D63+D70+D80+D82)</f>
        <v>0</v>
      </c>
      <c r="E57" s="29">
        <f t="shared" si="1"/>
        <v>1054579</v>
      </c>
      <c r="F57" s="30">
        <f t="shared" si="3"/>
        <v>100</v>
      </c>
    </row>
    <row r="58" spans="1:6" ht="12.75">
      <c r="A58" s="2">
        <v>321</v>
      </c>
      <c r="B58" s="3" t="s">
        <v>10</v>
      </c>
      <c r="C58" s="29">
        <f>SUM(C59:C62)</f>
        <v>289335</v>
      </c>
      <c r="D58" s="29">
        <f>SUM(D59:D62)</f>
        <v>0</v>
      </c>
      <c r="E58" s="29">
        <f t="shared" si="1"/>
        <v>289335</v>
      </c>
      <c r="F58" s="30">
        <f t="shared" si="3"/>
        <v>100</v>
      </c>
    </row>
    <row r="59" spans="1:6" ht="12.75">
      <c r="A59" s="45">
        <v>3211</v>
      </c>
      <c r="B59" s="46" t="s">
        <v>74</v>
      </c>
      <c r="C59" s="47">
        <v>27200</v>
      </c>
      <c r="D59" s="47"/>
      <c r="E59" s="47">
        <f t="shared" si="1"/>
        <v>27200</v>
      </c>
      <c r="F59" s="30">
        <f t="shared" si="3"/>
        <v>100</v>
      </c>
    </row>
    <row r="60" spans="1:6" ht="12.75">
      <c r="A60" s="45">
        <v>3212</v>
      </c>
      <c r="B60" s="46" t="s">
        <v>75</v>
      </c>
      <c r="C60" s="47">
        <v>253895</v>
      </c>
      <c r="D60" s="47"/>
      <c r="E60" s="47">
        <f t="shared" si="1"/>
        <v>253895</v>
      </c>
      <c r="F60" s="30">
        <f t="shared" si="3"/>
        <v>100</v>
      </c>
    </row>
    <row r="61" spans="1:6" ht="12.75">
      <c r="A61" s="45">
        <v>3213</v>
      </c>
      <c r="B61" s="46" t="s">
        <v>76</v>
      </c>
      <c r="C61" s="47">
        <v>3000</v>
      </c>
      <c r="D61" s="47"/>
      <c r="E61" s="47">
        <f t="shared" si="1"/>
        <v>3000</v>
      </c>
      <c r="F61" s="30">
        <f t="shared" si="3"/>
        <v>100</v>
      </c>
    </row>
    <row r="62" spans="1:6" ht="12.75">
      <c r="A62" s="45">
        <v>3214</v>
      </c>
      <c r="B62" s="46" t="s">
        <v>77</v>
      </c>
      <c r="C62" s="47">
        <v>5240</v>
      </c>
      <c r="D62" s="47"/>
      <c r="E62" s="47">
        <f t="shared" si="1"/>
        <v>5240</v>
      </c>
      <c r="F62" s="30">
        <f t="shared" si="3"/>
        <v>100</v>
      </c>
    </row>
    <row r="63" spans="1:6" ht="12.75">
      <c r="A63" s="2">
        <v>322</v>
      </c>
      <c r="B63" s="3" t="s">
        <v>11</v>
      </c>
      <c r="C63" s="29">
        <f>SUM(C64:C69)</f>
        <v>563095</v>
      </c>
      <c r="D63" s="29">
        <f>SUM(D64:D69)</f>
        <v>0</v>
      </c>
      <c r="E63" s="29">
        <f t="shared" si="1"/>
        <v>563095</v>
      </c>
      <c r="F63" s="30">
        <f t="shared" si="3"/>
        <v>100</v>
      </c>
    </row>
    <row r="64" spans="1:6" ht="12.75">
      <c r="A64" s="15">
        <v>3221</v>
      </c>
      <c r="B64" s="10" t="s">
        <v>24</v>
      </c>
      <c r="C64" s="6">
        <v>91071</v>
      </c>
      <c r="D64" s="6"/>
      <c r="E64" s="47">
        <f t="shared" si="1"/>
        <v>91071</v>
      </c>
      <c r="F64" s="24">
        <f t="shared" si="3"/>
        <v>100</v>
      </c>
    </row>
    <row r="65" spans="1:6" ht="12.75">
      <c r="A65" s="8">
        <v>3222</v>
      </c>
      <c r="B65" s="9" t="s">
        <v>25</v>
      </c>
      <c r="C65" s="6">
        <v>272402</v>
      </c>
      <c r="D65" s="6"/>
      <c r="E65" s="47">
        <f t="shared" si="1"/>
        <v>272402</v>
      </c>
      <c r="F65" s="24">
        <f t="shared" si="3"/>
        <v>100</v>
      </c>
    </row>
    <row r="66" spans="1:11" ht="12.75">
      <c r="A66" s="8">
        <v>3223</v>
      </c>
      <c r="B66" s="9" t="s">
        <v>26</v>
      </c>
      <c r="C66" s="6">
        <v>160000</v>
      </c>
      <c r="D66" s="6"/>
      <c r="E66" s="47">
        <f t="shared" si="1"/>
        <v>160000</v>
      </c>
      <c r="F66" s="24">
        <f t="shared" si="3"/>
        <v>100</v>
      </c>
      <c r="K66" s="44"/>
    </row>
    <row r="67" spans="1:6" ht="12.75">
      <c r="A67" s="8">
        <v>3224</v>
      </c>
      <c r="B67" s="9" t="s">
        <v>27</v>
      </c>
      <c r="C67" s="6">
        <v>17745</v>
      </c>
      <c r="D67" s="6"/>
      <c r="E67" s="47">
        <f t="shared" si="1"/>
        <v>17745</v>
      </c>
      <c r="F67" s="24">
        <f t="shared" si="3"/>
        <v>100</v>
      </c>
    </row>
    <row r="68" spans="1:6" ht="12.75">
      <c r="A68" s="8">
        <v>3225</v>
      </c>
      <c r="B68" s="9" t="s">
        <v>28</v>
      </c>
      <c r="C68" s="6">
        <v>18525</v>
      </c>
      <c r="D68" s="6"/>
      <c r="E68" s="47">
        <f t="shared" si="1"/>
        <v>18525</v>
      </c>
      <c r="F68" s="24">
        <f t="shared" si="3"/>
        <v>100</v>
      </c>
    </row>
    <row r="69" spans="1:6" ht="12.75">
      <c r="A69" s="12">
        <v>3227</v>
      </c>
      <c r="B69" s="13" t="s">
        <v>40</v>
      </c>
      <c r="C69" s="14">
        <v>3352</v>
      </c>
      <c r="D69" s="14"/>
      <c r="E69" s="47">
        <f t="shared" si="1"/>
        <v>3352</v>
      </c>
      <c r="F69" s="24">
        <f t="shared" si="3"/>
        <v>100</v>
      </c>
    </row>
    <row r="70" spans="1:6" ht="12.75">
      <c r="A70" s="2">
        <v>323</v>
      </c>
      <c r="B70" s="3" t="s">
        <v>12</v>
      </c>
      <c r="C70" s="29">
        <f>SUM(C71:C79)</f>
        <v>156795</v>
      </c>
      <c r="D70" s="29">
        <f>SUM(D71:D79)</f>
        <v>0</v>
      </c>
      <c r="E70" s="29">
        <f t="shared" si="1"/>
        <v>156795</v>
      </c>
      <c r="F70" s="30">
        <f t="shared" si="3"/>
        <v>100</v>
      </c>
    </row>
    <row r="71" spans="1:6" ht="12.75">
      <c r="A71" s="15">
        <v>3231</v>
      </c>
      <c r="B71" s="10" t="s">
        <v>29</v>
      </c>
      <c r="C71" s="6">
        <v>12353</v>
      </c>
      <c r="D71" s="6"/>
      <c r="E71" s="47">
        <f t="shared" si="1"/>
        <v>12353</v>
      </c>
      <c r="F71" s="24">
        <f t="shared" si="3"/>
        <v>100</v>
      </c>
    </row>
    <row r="72" spans="1:6" ht="12.75">
      <c r="A72" s="8">
        <v>3232</v>
      </c>
      <c r="B72" s="9" t="s">
        <v>30</v>
      </c>
      <c r="C72" s="6">
        <v>32688</v>
      </c>
      <c r="D72" s="6">
        <v>0</v>
      </c>
      <c r="E72" s="47">
        <f t="shared" si="1"/>
        <v>32688</v>
      </c>
      <c r="F72" s="24">
        <f t="shared" si="3"/>
        <v>100</v>
      </c>
    </row>
    <row r="73" spans="1:6" ht="12.75">
      <c r="A73" s="8">
        <v>3233</v>
      </c>
      <c r="B73" s="9" t="s">
        <v>31</v>
      </c>
      <c r="C73" s="6">
        <v>1134</v>
      </c>
      <c r="D73" s="6"/>
      <c r="E73" s="47">
        <f t="shared" si="1"/>
        <v>1134</v>
      </c>
      <c r="F73" s="24">
        <f t="shared" si="3"/>
        <v>100</v>
      </c>
    </row>
    <row r="74" spans="1:6" ht="12.75">
      <c r="A74" s="8">
        <v>3234</v>
      </c>
      <c r="B74" s="9" t="s">
        <v>32</v>
      </c>
      <c r="C74" s="6">
        <v>32813</v>
      </c>
      <c r="D74" s="6"/>
      <c r="E74" s="47">
        <f t="shared" si="1"/>
        <v>32813</v>
      </c>
      <c r="F74" s="24">
        <f t="shared" si="3"/>
        <v>100</v>
      </c>
    </row>
    <row r="75" spans="1:6" ht="12.75">
      <c r="A75" s="8">
        <v>3235</v>
      </c>
      <c r="B75" s="9" t="s">
        <v>49</v>
      </c>
      <c r="C75" s="6">
        <v>0</v>
      </c>
      <c r="D75" s="6"/>
      <c r="E75" s="47">
        <f t="shared" si="1"/>
        <v>0</v>
      </c>
      <c r="F75" s="24">
        <v>0</v>
      </c>
    </row>
    <row r="76" spans="1:6" ht="12.75">
      <c r="A76" s="8">
        <v>3236</v>
      </c>
      <c r="B76" s="9" t="s">
        <v>112</v>
      </c>
      <c r="C76" s="6">
        <v>16000</v>
      </c>
      <c r="D76" s="6"/>
      <c r="E76" s="47">
        <f t="shared" si="1"/>
        <v>16000</v>
      </c>
      <c r="F76" s="24">
        <f t="shared" si="3"/>
        <v>100</v>
      </c>
    </row>
    <row r="77" spans="1:6" ht="12.75">
      <c r="A77" s="8">
        <v>3237</v>
      </c>
      <c r="B77" s="9" t="s">
        <v>33</v>
      </c>
      <c r="C77" s="6">
        <v>2060</v>
      </c>
      <c r="D77" s="6">
        <v>0</v>
      </c>
      <c r="E77" s="47">
        <v>3000</v>
      </c>
      <c r="F77" s="24">
        <f t="shared" si="3"/>
        <v>145.63106796116506</v>
      </c>
    </row>
    <row r="78" spans="1:6" ht="12.75">
      <c r="A78" s="8">
        <v>3238</v>
      </c>
      <c r="B78" s="9" t="s">
        <v>34</v>
      </c>
      <c r="C78" s="6">
        <v>7000</v>
      </c>
      <c r="D78" s="6"/>
      <c r="E78" s="47">
        <f t="shared" si="1"/>
        <v>7000</v>
      </c>
      <c r="F78" s="24">
        <f t="shared" si="3"/>
        <v>100</v>
      </c>
    </row>
    <row r="79" spans="1:6" ht="12.75">
      <c r="A79" s="8">
        <v>3239</v>
      </c>
      <c r="B79" s="9" t="s">
        <v>35</v>
      </c>
      <c r="C79" s="6">
        <v>52747</v>
      </c>
      <c r="D79" s="6"/>
      <c r="E79" s="47">
        <f t="shared" si="1"/>
        <v>52747</v>
      </c>
      <c r="F79" s="24">
        <f t="shared" si="3"/>
        <v>100</v>
      </c>
    </row>
    <row r="80" spans="1:6" ht="12.75">
      <c r="A80" s="17">
        <v>324</v>
      </c>
      <c r="B80" s="18" t="s">
        <v>61</v>
      </c>
      <c r="C80" s="29">
        <f>SUM(C81)</f>
        <v>10967</v>
      </c>
      <c r="D80" s="29">
        <f>SUM(D81)</f>
        <v>0</v>
      </c>
      <c r="E80" s="29">
        <f t="shared" si="1"/>
        <v>10967</v>
      </c>
      <c r="F80" s="30">
        <f t="shared" si="3"/>
        <v>100</v>
      </c>
    </row>
    <row r="81" spans="1:6" ht="12.75">
      <c r="A81" s="8">
        <v>3241</v>
      </c>
      <c r="B81" s="9" t="s">
        <v>41</v>
      </c>
      <c r="C81" s="6">
        <v>10967</v>
      </c>
      <c r="D81" s="6"/>
      <c r="E81" s="47">
        <f t="shared" si="1"/>
        <v>10967</v>
      </c>
      <c r="F81" s="24">
        <f t="shared" si="3"/>
        <v>100</v>
      </c>
    </row>
    <row r="82" spans="1:6" ht="12.75">
      <c r="A82" s="2">
        <v>329</v>
      </c>
      <c r="B82" s="3" t="s">
        <v>13</v>
      </c>
      <c r="C82" s="29">
        <f>SUM(C83:C86)</f>
        <v>34387</v>
      </c>
      <c r="D82" s="29">
        <f>SUM(D83:D86)</f>
        <v>0</v>
      </c>
      <c r="E82" s="29">
        <f t="shared" si="1"/>
        <v>34387</v>
      </c>
      <c r="F82" s="30">
        <f t="shared" si="3"/>
        <v>100</v>
      </c>
    </row>
    <row r="83" spans="1:6" ht="12.75">
      <c r="A83" s="45">
        <v>3292</v>
      </c>
      <c r="B83" s="46" t="s">
        <v>78</v>
      </c>
      <c r="C83" s="47">
        <v>9000</v>
      </c>
      <c r="D83" s="47"/>
      <c r="E83" s="47">
        <f t="shared" si="1"/>
        <v>9000</v>
      </c>
      <c r="F83" s="30">
        <f t="shared" si="3"/>
        <v>100</v>
      </c>
    </row>
    <row r="84" spans="1:6" ht="12.75">
      <c r="A84" s="45">
        <v>3294</v>
      </c>
      <c r="B84" s="46" t="s">
        <v>79</v>
      </c>
      <c r="C84" s="47">
        <v>1500</v>
      </c>
      <c r="D84" s="47"/>
      <c r="E84" s="47">
        <f t="shared" si="1"/>
        <v>1500</v>
      </c>
      <c r="F84" s="30">
        <f t="shared" si="3"/>
        <v>100</v>
      </c>
    </row>
    <row r="85" spans="1:6" ht="12.75">
      <c r="A85" s="45">
        <v>3295</v>
      </c>
      <c r="B85" s="46" t="s">
        <v>80</v>
      </c>
      <c r="C85" s="47">
        <v>13500</v>
      </c>
      <c r="D85" s="47"/>
      <c r="E85" s="47">
        <f t="shared" si="1"/>
        <v>13500</v>
      </c>
      <c r="F85" s="30">
        <f t="shared" si="3"/>
        <v>100</v>
      </c>
    </row>
    <row r="86" spans="1:6" ht="12.75">
      <c r="A86" s="45">
        <v>3299</v>
      </c>
      <c r="B86" s="46" t="s">
        <v>13</v>
      </c>
      <c r="C86" s="47">
        <v>10387</v>
      </c>
      <c r="D86" s="47"/>
      <c r="E86" s="47">
        <f t="shared" si="1"/>
        <v>10387</v>
      </c>
      <c r="F86" s="30">
        <f t="shared" si="3"/>
        <v>100</v>
      </c>
    </row>
    <row r="87" spans="1:6" ht="12.75">
      <c r="A87" s="2">
        <v>34</v>
      </c>
      <c r="B87" s="4" t="s">
        <v>19</v>
      </c>
      <c r="C87" s="29">
        <f>SUM(C88)</f>
        <v>3090</v>
      </c>
      <c r="D87" s="29">
        <f>SUM(D88)</f>
        <v>0</v>
      </c>
      <c r="E87" s="29">
        <f t="shared" si="1"/>
        <v>3090</v>
      </c>
      <c r="F87" s="30">
        <f t="shared" si="3"/>
        <v>100</v>
      </c>
    </row>
    <row r="88" spans="1:6" ht="12.75">
      <c r="A88" s="2">
        <v>343</v>
      </c>
      <c r="B88" s="3" t="s">
        <v>16</v>
      </c>
      <c r="C88" s="29">
        <f>SUM(C89:C90)</f>
        <v>3090</v>
      </c>
      <c r="D88" s="29">
        <f>SUM(D89:D90)</f>
        <v>0</v>
      </c>
      <c r="E88" s="29">
        <f t="shared" si="1"/>
        <v>3090</v>
      </c>
      <c r="F88" s="30">
        <f t="shared" si="3"/>
        <v>100</v>
      </c>
    </row>
    <row r="89" spans="1:6" ht="12.75">
      <c r="A89" s="15">
        <v>3431</v>
      </c>
      <c r="B89" s="10" t="s">
        <v>36</v>
      </c>
      <c r="C89" s="6">
        <v>3090</v>
      </c>
      <c r="D89" s="6"/>
      <c r="E89" s="47">
        <f t="shared" si="1"/>
        <v>3090</v>
      </c>
      <c r="F89" s="24">
        <f t="shared" si="3"/>
        <v>100</v>
      </c>
    </row>
    <row r="90" spans="1:6" ht="12.75">
      <c r="A90" s="8">
        <v>3433</v>
      </c>
      <c r="B90" s="9" t="s">
        <v>37</v>
      </c>
      <c r="C90" s="9">
        <v>0</v>
      </c>
      <c r="D90" s="9"/>
      <c r="E90" s="36">
        <f t="shared" si="1"/>
        <v>0</v>
      </c>
      <c r="F90" s="24">
        <v>0</v>
      </c>
    </row>
    <row r="91" spans="1:6" ht="12.75">
      <c r="A91" s="2">
        <v>4</v>
      </c>
      <c r="B91" s="18" t="s">
        <v>21</v>
      </c>
      <c r="C91" s="29">
        <f>SUM(C92)</f>
        <v>24225</v>
      </c>
      <c r="D91" s="29">
        <f>SUM(D92+D100)</f>
        <v>110000</v>
      </c>
      <c r="E91" s="29">
        <f t="shared" si="1"/>
        <v>134225</v>
      </c>
      <c r="F91" s="30">
        <f t="shared" si="3"/>
        <v>554.0763673890609</v>
      </c>
    </row>
    <row r="92" spans="1:6" ht="12.75">
      <c r="A92" s="2">
        <v>42</v>
      </c>
      <c r="B92" s="18" t="s">
        <v>20</v>
      </c>
      <c r="C92" s="29">
        <f>SUM(C93+C98)</f>
        <v>24225</v>
      </c>
      <c r="D92" s="29">
        <f>SUM(D93+D98)</f>
        <v>110000</v>
      </c>
      <c r="E92" s="29">
        <f t="shared" si="1"/>
        <v>134225</v>
      </c>
      <c r="F92" s="30">
        <f t="shared" si="3"/>
        <v>554.0763673890609</v>
      </c>
    </row>
    <row r="93" spans="1:6" ht="12.75">
      <c r="A93" s="2">
        <v>422</v>
      </c>
      <c r="B93" s="18" t="s">
        <v>14</v>
      </c>
      <c r="C93" s="29">
        <f>SUM(C94:C97)</f>
        <v>17725</v>
      </c>
      <c r="D93" s="29">
        <f>SUM(D94:D97)</f>
        <v>0</v>
      </c>
      <c r="E93" s="29">
        <f t="shared" si="1"/>
        <v>17725</v>
      </c>
      <c r="F93" s="30">
        <f t="shared" si="3"/>
        <v>100</v>
      </c>
    </row>
    <row r="94" spans="1:6" ht="12.75">
      <c r="A94" s="15">
        <v>4221</v>
      </c>
      <c r="B94" s="10" t="s">
        <v>38</v>
      </c>
      <c r="C94" s="9">
        <v>17725</v>
      </c>
      <c r="D94" s="9"/>
      <c r="E94" s="36">
        <f t="shared" si="1"/>
        <v>17725</v>
      </c>
      <c r="F94" s="30">
        <f t="shared" si="3"/>
        <v>100</v>
      </c>
    </row>
    <row r="95" spans="1:6" ht="12.75">
      <c r="A95" s="8">
        <v>4223</v>
      </c>
      <c r="B95" s="10" t="s">
        <v>81</v>
      </c>
      <c r="C95" s="9"/>
      <c r="D95" s="9"/>
      <c r="E95" s="47">
        <f t="shared" si="1"/>
        <v>0</v>
      </c>
      <c r="F95" s="32"/>
    </row>
    <row r="96" spans="1:6" ht="12.75">
      <c r="A96" s="8">
        <v>4226</v>
      </c>
      <c r="B96" s="9" t="s">
        <v>39</v>
      </c>
      <c r="C96" s="9"/>
      <c r="D96" s="9"/>
      <c r="E96" s="47">
        <f t="shared" si="1"/>
        <v>0</v>
      </c>
      <c r="F96" s="32"/>
    </row>
    <row r="97" spans="1:6" ht="12.75">
      <c r="A97" s="8">
        <v>4227</v>
      </c>
      <c r="B97" s="9" t="s">
        <v>43</v>
      </c>
      <c r="C97" s="6"/>
      <c r="D97" s="6"/>
      <c r="E97" s="47">
        <f t="shared" si="1"/>
        <v>0</v>
      </c>
      <c r="F97" s="32"/>
    </row>
    <row r="98" spans="1:6" ht="12.75">
      <c r="A98" s="2">
        <v>424</v>
      </c>
      <c r="B98" s="3" t="s">
        <v>15</v>
      </c>
      <c r="C98" s="29">
        <f>SUM(C99)</f>
        <v>6500</v>
      </c>
      <c r="D98" s="29">
        <f>SUM(D99)</f>
        <v>110000</v>
      </c>
      <c r="E98" s="29">
        <f t="shared" si="1"/>
        <v>116500</v>
      </c>
      <c r="F98" s="30">
        <f t="shared" si="3"/>
        <v>1792.3076923076924</v>
      </c>
    </row>
    <row r="99" spans="1:6" ht="12.75">
      <c r="A99" s="8">
        <v>42411</v>
      </c>
      <c r="B99" s="9" t="s">
        <v>111</v>
      </c>
      <c r="C99" s="6">
        <v>6500</v>
      </c>
      <c r="D99" s="6">
        <v>110000</v>
      </c>
      <c r="E99" s="36">
        <f t="shared" si="1"/>
        <v>116500</v>
      </c>
      <c r="F99" s="24">
        <f t="shared" si="3"/>
        <v>1792.3076923076924</v>
      </c>
    </row>
    <row r="100" spans="1:6" ht="12.75">
      <c r="A100" s="51">
        <v>45</v>
      </c>
      <c r="B100" s="52" t="s">
        <v>84</v>
      </c>
      <c r="C100" s="39">
        <f>SUM(C101)</f>
        <v>0</v>
      </c>
      <c r="D100" s="39">
        <f>SUM(D101)</f>
        <v>0</v>
      </c>
      <c r="E100" s="40">
        <f t="shared" si="1"/>
        <v>0</v>
      </c>
      <c r="F100" s="24">
        <v>0</v>
      </c>
    </row>
    <row r="101" spans="1:6" ht="12.75">
      <c r="A101" s="51">
        <v>451</v>
      </c>
      <c r="B101" s="52" t="s">
        <v>85</v>
      </c>
      <c r="C101" s="40">
        <f>SUM(C102)</f>
        <v>0</v>
      </c>
      <c r="D101" s="40">
        <f>SUM(D102)</f>
        <v>0</v>
      </c>
      <c r="E101" s="40">
        <f t="shared" si="1"/>
        <v>0</v>
      </c>
      <c r="F101" s="24">
        <v>0</v>
      </c>
    </row>
    <row r="102" spans="1:6" ht="12.75">
      <c r="A102" s="8">
        <v>4511</v>
      </c>
      <c r="B102" s="10" t="s">
        <v>86</v>
      </c>
      <c r="C102" s="6"/>
      <c r="D102" s="6"/>
      <c r="E102" s="47">
        <f t="shared" si="1"/>
        <v>0</v>
      </c>
      <c r="F102" s="24">
        <v>0</v>
      </c>
    </row>
    <row r="103" spans="1:6" ht="12.75">
      <c r="A103" s="8"/>
      <c r="B103" s="23" t="s">
        <v>53</v>
      </c>
      <c r="C103" s="6"/>
      <c r="D103" s="6"/>
      <c r="E103" s="36">
        <f t="shared" si="1"/>
        <v>0</v>
      </c>
      <c r="F103" s="24">
        <v>0</v>
      </c>
    </row>
    <row r="104" spans="1:6" ht="12.75">
      <c r="A104" s="4"/>
      <c r="B104" s="18" t="s">
        <v>22</v>
      </c>
      <c r="C104" s="29">
        <f>SUM(C17)</f>
        <v>5844705</v>
      </c>
      <c r="D104" s="29">
        <f>SUM(D17)</f>
        <v>110000</v>
      </c>
      <c r="E104" s="29">
        <f t="shared" si="1"/>
        <v>5954705</v>
      </c>
      <c r="F104" s="30">
        <f t="shared" si="3"/>
        <v>101.88204537269203</v>
      </c>
    </row>
    <row r="105" spans="1:6" ht="12.75">
      <c r="A105" s="4"/>
      <c r="B105" s="18" t="s">
        <v>23</v>
      </c>
      <c r="C105" s="29">
        <f>SUM(C51+C91)</f>
        <v>5844705</v>
      </c>
      <c r="D105" s="29">
        <f>SUM(D51+D91)</f>
        <v>110000</v>
      </c>
      <c r="E105" s="29">
        <f t="shared" si="1"/>
        <v>5954705</v>
      </c>
      <c r="F105" s="30">
        <f t="shared" si="3"/>
        <v>101.88204537269203</v>
      </c>
    </row>
    <row r="106" spans="1:6" ht="12.75">
      <c r="A106" s="4"/>
      <c r="B106" s="18" t="s">
        <v>54</v>
      </c>
      <c r="C106" s="29">
        <f>SUM(C104-C105)</f>
        <v>0</v>
      </c>
      <c r="D106" s="29">
        <f>SUM(D104-D105)</f>
        <v>0</v>
      </c>
      <c r="E106" s="29">
        <f t="shared" si="1"/>
        <v>0</v>
      </c>
      <c r="F106" s="29">
        <v>0</v>
      </c>
    </row>
    <row r="107" spans="1:6" ht="12.75">
      <c r="A107" s="9"/>
      <c r="B107" s="9"/>
      <c r="C107" s="6"/>
      <c r="D107" s="6"/>
      <c r="E107" s="6"/>
      <c r="F107" s="6"/>
    </row>
    <row r="108" spans="1:6" ht="12.75">
      <c r="A108" s="25"/>
      <c r="B108" s="25"/>
      <c r="C108" s="26"/>
      <c r="D108" s="26"/>
      <c r="E108" s="26"/>
      <c r="F108" s="26"/>
    </row>
    <row r="109" spans="1:6" ht="12.75">
      <c r="A109" s="54" t="s">
        <v>87</v>
      </c>
      <c r="B109" s="25"/>
      <c r="C109" s="26"/>
      <c r="D109" s="58"/>
      <c r="E109" s="26"/>
      <c r="F109" s="26"/>
    </row>
    <row r="110" spans="1:6" ht="12.75">
      <c r="A110" s="25" t="s">
        <v>109</v>
      </c>
      <c r="B110" s="25"/>
      <c r="C110" s="26"/>
      <c r="D110" s="26"/>
      <c r="E110" s="26"/>
      <c r="F110" s="26"/>
    </row>
    <row r="111" spans="1:6" ht="12.75">
      <c r="A111" s="54" t="s">
        <v>110</v>
      </c>
      <c r="B111" s="25"/>
      <c r="C111" s="26"/>
      <c r="D111" s="26"/>
      <c r="E111" s="26"/>
      <c r="F111" s="26"/>
    </row>
    <row r="112" spans="1:6" ht="12.75">
      <c r="A112" s="25"/>
      <c r="B112" s="25"/>
      <c r="C112" s="26"/>
      <c r="D112" s="26"/>
      <c r="E112" s="26"/>
      <c r="F112" s="26"/>
    </row>
    <row r="113" spans="1:6" ht="12.75">
      <c r="A113" s="25"/>
      <c r="B113" s="25"/>
      <c r="C113" s="26"/>
      <c r="D113" s="26"/>
      <c r="E113" s="26"/>
      <c r="F113" s="26"/>
    </row>
    <row r="114" spans="1:6" ht="12.75">
      <c r="A114" s="25"/>
      <c r="B114" s="25"/>
      <c r="C114" s="26"/>
      <c r="D114" s="26"/>
      <c r="E114" s="26"/>
      <c r="F114" s="26"/>
    </row>
    <row r="115" spans="1:6" ht="12.75">
      <c r="A115" s="25"/>
      <c r="B115" s="25"/>
      <c r="C115" s="26"/>
      <c r="D115" s="26"/>
      <c r="E115" s="26"/>
      <c r="F115" s="26"/>
    </row>
    <row r="116" ht="12.75">
      <c r="A116" s="25"/>
    </row>
    <row r="117" spans="2:3" ht="12.75">
      <c r="B117" t="s">
        <v>92</v>
      </c>
      <c r="C117" t="s">
        <v>4</v>
      </c>
    </row>
    <row r="118" ht="12.75">
      <c r="B118" t="s">
        <v>96</v>
      </c>
    </row>
    <row r="119" spans="3:5" ht="12.75">
      <c r="C119" t="s">
        <v>4</v>
      </c>
      <c r="E119" t="s">
        <v>4</v>
      </c>
    </row>
    <row r="120" spans="2:5" ht="12.75">
      <c r="B120" s="53"/>
      <c r="E120" t="s">
        <v>4</v>
      </c>
    </row>
    <row r="121" spans="2:5" ht="12.75">
      <c r="B121" t="s">
        <v>95</v>
      </c>
      <c r="D121" t="s">
        <v>93</v>
      </c>
      <c r="E121" t="s">
        <v>4</v>
      </c>
    </row>
    <row r="122" spans="2:4" ht="12.75">
      <c r="B122" s="59" t="s">
        <v>102</v>
      </c>
      <c r="D122" t="s">
        <v>94</v>
      </c>
    </row>
    <row r="123" ht="12.75">
      <c r="B123" s="59"/>
    </row>
    <row r="124" ht="12.75">
      <c r="B124" s="59"/>
    </row>
    <row r="125" ht="12.75">
      <c r="B125" s="59"/>
    </row>
    <row r="126" ht="12.75">
      <c r="B126" s="59"/>
    </row>
    <row r="127" ht="12.75">
      <c r="B127" s="59"/>
    </row>
    <row r="128" ht="12.75">
      <c r="B128" s="59"/>
    </row>
    <row r="129" ht="12.75">
      <c r="B129" s="59"/>
    </row>
  </sheetData>
  <sheetProtection/>
  <printOptions/>
  <pageMargins left="0.7480314960629921" right="0.7480314960629921" top="0.984251968503937" bottom="0.984251968503937" header="0.5118110236220472" footer="0.5118110236220472"/>
  <pageSetup horizontalDpi="120" verticalDpi="120" orientation="landscape" paperSize="9" r:id="rId1"/>
  <headerFooter alignWithMargins="0">
    <oddHeader>&amp;CStranica &amp;P od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OSNOVNA</dc:creator>
  <cp:keywords/>
  <dc:description/>
  <cp:lastModifiedBy>Tajnik</cp:lastModifiedBy>
  <cp:lastPrinted>2020-07-13T05:55:52Z</cp:lastPrinted>
  <dcterms:created xsi:type="dcterms:W3CDTF">2005-11-22T13:12:29Z</dcterms:created>
  <dcterms:modified xsi:type="dcterms:W3CDTF">2021-01-07T09:05:29Z</dcterms:modified>
  <cp:category/>
  <cp:version/>
  <cp:contentType/>
  <cp:contentStatus/>
</cp:coreProperties>
</file>